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314F1C65-6F01-4B8C-8995-830422430428}" xr6:coauthVersionLast="36" xr6:coauthVersionMax="36" xr10:uidLastSave="{00000000-0000-0000-0000-000000000000}"/>
  <bookViews>
    <workbookView xWindow="0" yWindow="0" windowWidth="21570" windowHeight="7980" activeTab="1" xr2:uid="{178BAE87-AE19-4AB4-918E-B127B78AB0BE}"/>
  </bookViews>
  <sheets>
    <sheet name="Tabelle1" sheetId="1" r:id="rId1"/>
    <sheet name="Tabelle2" sheetId="2" r:id="rId2"/>
  </sheets>
  <definedNames>
    <definedName name="solver_adj" localSheetId="1" hidden="1">Tabelle2!$G$12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Tabelle2!$G$12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0.025</definedName>
    <definedName name="solver_ver" localSheetId="1" hidden="1">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E5" i="2"/>
  <c r="E4" i="2"/>
  <c r="D4" i="2"/>
  <c r="C4" i="2"/>
  <c r="Q4" i="1"/>
  <c r="Q16" i="1"/>
  <c r="Q8" i="1"/>
  <c r="Q9" i="1"/>
  <c r="Q10" i="1"/>
  <c r="Q11" i="1"/>
  <c r="Q12" i="1"/>
  <c r="Q13" i="1"/>
  <c r="Q14" i="1"/>
  <c r="Q7" i="1"/>
  <c r="M3" i="1"/>
  <c r="M12" i="1" s="1"/>
  <c r="P12" i="1" s="1"/>
  <c r="E8" i="1"/>
  <c r="E9" i="1"/>
  <c r="E10" i="1"/>
  <c r="E11" i="1"/>
  <c r="E7" i="1"/>
  <c r="I3" i="1"/>
  <c r="H3" i="1"/>
  <c r="F3" i="1"/>
  <c r="D8" i="1"/>
  <c r="D9" i="1"/>
  <c r="D10" i="1"/>
  <c r="D11" i="1"/>
  <c r="D7" i="1"/>
  <c r="N7" i="1" l="1"/>
  <c r="N14" i="1"/>
  <c r="N12" i="1"/>
  <c r="N9" i="1"/>
  <c r="M7" i="1"/>
  <c r="P7" i="1" s="1"/>
  <c r="M11" i="1"/>
  <c r="P11" i="1" s="1"/>
  <c r="M10" i="1"/>
  <c r="P10" i="1" s="1"/>
  <c r="M9" i="1"/>
  <c r="P9" i="1" s="1"/>
  <c r="M8" i="1"/>
  <c r="P8" i="1" s="1"/>
  <c r="M14" i="1"/>
  <c r="P14" i="1" s="1"/>
  <c r="N11" i="1"/>
  <c r="N8" i="1"/>
  <c r="M13" i="1"/>
  <c r="P13" i="1" s="1"/>
  <c r="N13" i="1"/>
  <c r="N10" i="1"/>
  <c r="P16" i="1" l="1"/>
</calcChain>
</file>

<file path=xl/sharedStrings.xml><?xml version="1.0" encoding="utf-8"?>
<sst xmlns="http://schemas.openxmlformats.org/spreadsheetml/2006/main" count="8" uniqueCount="6">
  <si>
    <t>p</t>
  </si>
  <si>
    <t>n</t>
  </si>
  <si>
    <t>Erwartungswert</t>
  </si>
  <si>
    <t>Erw.-Wert</t>
  </si>
  <si>
    <t>Varianz</t>
  </si>
  <si>
    <t>alpha/2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</si>
</sst>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Tabelle1!$C$7:$C$11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7-400C-B46D-96CAB1C0695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Tabelle1!$D$7:$D$11</c:f>
              <c:numCache>
                <c:formatCode>General</c:formatCode>
                <c:ptCount val="5"/>
                <c:pt idx="0">
                  <c:v>6.7652009999999985E-2</c:v>
                </c:pt>
                <c:pt idx="1">
                  <c:v>0.25999595999999997</c:v>
                </c:pt>
                <c:pt idx="2">
                  <c:v>0.37470006</c:v>
                </c:pt>
                <c:pt idx="3">
                  <c:v>0.24000396000000002</c:v>
                </c:pt>
                <c:pt idx="4">
                  <c:v>5.7648009999999993E-2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7-400C-B46D-96CAB1C0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5569152"/>
        <c:axId val="679308416"/>
      </c:barChart>
      <c:catAx>
        <c:axId val="70556915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9308416"/>
        <c:crosses val="autoZero"/>
        <c:auto val="1"/>
        <c:lblAlgn val="ctr"/>
        <c:lblOffset val="100"/>
        <c:noMultiLvlLbl val="0"/>
      </c:catAx>
      <c:valAx>
        <c:axId val="67930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55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14</xdr:row>
      <xdr:rowOff>128587</xdr:rowOff>
    </xdr:from>
    <xdr:to>
      <xdr:col>8</xdr:col>
      <xdr:colOff>495300</xdr:colOff>
      <xdr:row>29</xdr:row>
      <xdr:rowOff>14287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3C223E5-15D9-40AF-8F03-7648B977D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9FDC-23A4-465A-8405-00E7D029C67D}">
  <dimension ref="C3:Q16"/>
  <sheetViews>
    <sheetView workbookViewId="0">
      <selection activeCell="L22" sqref="L22"/>
    </sheetView>
  </sheetViews>
  <sheetFormatPr baseColWidth="10" defaultRowHeight="15" x14ac:dyDescent="0.25"/>
  <cols>
    <col min="16" max="16" width="15" bestFit="1" customWidth="1"/>
  </cols>
  <sheetData>
    <row r="3" spans="3:17" x14ac:dyDescent="0.25">
      <c r="C3" t="s">
        <v>0</v>
      </c>
      <c r="D3">
        <v>0.49</v>
      </c>
      <c r="F3">
        <f>D3^4</f>
        <v>5.7648009999999993E-2</v>
      </c>
      <c r="H3">
        <f>1-D3</f>
        <v>0.51</v>
      </c>
      <c r="I3">
        <f>H3^4</f>
        <v>6.7652009999999999E-2</v>
      </c>
      <c r="L3" t="s">
        <v>0</v>
      </c>
      <c r="M3">
        <f>1/7</f>
        <v>0.14285714285714285</v>
      </c>
    </row>
    <row r="4" spans="3:17" x14ac:dyDescent="0.25">
      <c r="C4" t="s">
        <v>1</v>
      </c>
      <c r="D4">
        <v>4</v>
      </c>
      <c r="L4" t="s">
        <v>1</v>
      </c>
      <c r="M4">
        <v>7</v>
      </c>
      <c r="Q4">
        <f>M4*M3*(1-M3)</f>
        <v>0.85714285714285721</v>
      </c>
    </row>
    <row r="6" spans="3:17" x14ac:dyDescent="0.25">
      <c r="P6" t="s">
        <v>2</v>
      </c>
      <c r="Q6" t="s">
        <v>4</v>
      </c>
    </row>
    <row r="7" spans="3:17" x14ac:dyDescent="0.25">
      <c r="C7">
        <v>0</v>
      </c>
      <c r="D7">
        <f>_xlfn.BINOM.DIST(C7,$D$4,$D$3,0)</f>
        <v>6.7652009999999985E-2</v>
      </c>
      <c r="E7">
        <f>_xlfn.BINOM.DIST(C7,$D$4,$D$3,1)</f>
        <v>6.7652009999999985E-2</v>
      </c>
      <c r="L7">
        <v>0</v>
      </c>
      <c r="M7">
        <f>_xlfn.BINOM.DIST(L7,$M$4,$M$3,0)</f>
        <v>0.33991667708911383</v>
      </c>
      <c r="N7">
        <f>_xlfn.BINOM.DIST(L7,$M$4,$M$3,1)</f>
        <v>0.33991667708911383</v>
      </c>
      <c r="P7">
        <f>M7*L7</f>
        <v>0</v>
      </c>
      <c r="Q7">
        <f>(L7 - $P$16)^2*M7</f>
        <v>0.33991667708911383</v>
      </c>
    </row>
    <row r="8" spans="3:17" x14ac:dyDescent="0.25">
      <c r="C8">
        <v>1</v>
      </c>
      <c r="D8">
        <f t="shared" ref="D8:D11" si="0">_xlfn.BINOM.DIST(C8,$D$4,$D$3,0)</f>
        <v>0.25999595999999997</v>
      </c>
      <c r="E8">
        <f t="shared" ref="E8:E11" si="1">_xlfn.BINOM.DIST(C8,$D$4,$D$3,1)</f>
        <v>0.32764797000000001</v>
      </c>
      <c r="L8">
        <v>1</v>
      </c>
      <c r="M8">
        <f t="shared" ref="M8:M14" si="2">_xlfn.BINOM.DIST(L8,$M$4,$M$3,0)</f>
        <v>0.39656945660396609</v>
      </c>
      <c r="N8">
        <f t="shared" ref="N8:N14" si="3">_xlfn.BINOM.DIST(L8,$M$4,$M$3,1)</f>
        <v>0.73648613369307991</v>
      </c>
      <c r="P8">
        <f t="shared" ref="P8:P14" si="4">M8*L8</f>
        <v>0.39656945660396609</v>
      </c>
      <c r="Q8">
        <f t="shared" ref="Q8:Q14" si="5">(L8 - $P$16)^2*M8</f>
        <v>0</v>
      </c>
    </row>
    <row r="9" spans="3:17" x14ac:dyDescent="0.25">
      <c r="C9">
        <v>2</v>
      </c>
      <c r="D9">
        <f t="shared" si="0"/>
        <v>0.37470006</v>
      </c>
      <c r="E9">
        <f t="shared" si="1"/>
        <v>0.70234803000000001</v>
      </c>
      <c r="L9">
        <v>2</v>
      </c>
      <c r="M9">
        <f t="shared" si="2"/>
        <v>0.19828472830198304</v>
      </c>
      <c r="N9">
        <f t="shared" si="3"/>
        <v>0.93477086199506276</v>
      </c>
      <c r="P9">
        <f t="shared" si="4"/>
        <v>0.39656945660396609</v>
      </c>
      <c r="Q9">
        <f t="shared" si="5"/>
        <v>0.19828472830198304</v>
      </c>
    </row>
    <row r="10" spans="3:17" x14ac:dyDescent="0.25">
      <c r="C10">
        <v>3</v>
      </c>
      <c r="D10">
        <f t="shared" si="0"/>
        <v>0.24000396000000002</v>
      </c>
      <c r="E10">
        <f t="shared" si="1"/>
        <v>0.94235199000000003</v>
      </c>
      <c r="L10">
        <v>3</v>
      </c>
      <c r="M10">
        <f t="shared" si="2"/>
        <v>5.5079091194995281E-2</v>
      </c>
      <c r="N10">
        <f t="shared" si="3"/>
        <v>0.98984995319005809</v>
      </c>
      <c r="P10">
        <f t="shared" si="4"/>
        <v>0.16523727358498586</v>
      </c>
      <c r="Q10">
        <f t="shared" si="5"/>
        <v>0.22031636477998112</v>
      </c>
    </row>
    <row r="11" spans="3:17" x14ac:dyDescent="0.25">
      <c r="C11">
        <v>4</v>
      </c>
      <c r="D11">
        <f t="shared" si="0"/>
        <v>5.7648009999999993E-2</v>
      </c>
      <c r="E11">
        <f t="shared" si="1"/>
        <v>1</v>
      </c>
      <c r="L11">
        <v>4</v>
      </c>
      <c r="M11">
        <f t="shared" si="2"/>
        <v>9.1798485324992123E-3</v>
      </c>
      <c r="N11">
        <f t="shared" si="3"/>
        <v>0.99902980172255729</v>
      </c>
      <c r="P11">
        <f t="shared" si="4"/>
        <v>3.6719394129996849E-2</v>
      </c>
      <c r="Q11">
        <f t="shared" si="5"/>
        <v>8.2618636792492914E-2</v>
      </c>
    </row>
    <row r="12" spans="3:17" x14ac:dyDescent="0.25">
      <c r="L12">
        <v>5</v>
      </c>
      <c r="M12">
        <f t="shared" si="2"/>
        <v>9.1798485324992162E-4</v>
      </c>
      <c r="N12">
        <f t="shared" si="3"/>
        <v>0.9999477865758073</v>
      </c>
      <c r="P12">
        <f t="shared" si="4"/>
        <v>4.5899242662496079E-3</v>
      </c>
      <c r="Q12">
        <f t="shared" si="5"/>
        <v>1.4687757651998746E-2</v>
      </c>
    </row>
    <row r="13" spans="3:17" x14ac:dyDescent="0.25">
      <c r="L13">
        <v>6</v>
      </c>
      <c r="M13">
        <f t="shared" si="2"/>
        <v>5.0999158513884538E-5</v>
      </c>
      <c r="N13">
        <f t="shared" si="3"/>
        <v>0.99999878573432111</v>
      </c>
      <c r="P13">
        <f t="shared" si="4"/>
        <v>3.0599495108330724E-4</v>
      </c>
      <c r="Q13">
        <f t="shared" si="5"/>
        <v>1.2749789628471134E-3</v>
      </c>
    </row>
    <row r="14" spans="3:17" x14ac:dyDescent="0.25">
      <c r="L14">
        <v>7</v>
      </c>
      <c r="M14">
        <f t="shared" si="2"/>
        <v>1.2142656789020111E-6</v>
      </c>
      <c r="N14">
        <f t="shared" si="3"/>
        <v>1</v>
      </c>
      <c r="P14">
        <f t="shared" si="4"/>
        <v>8.4998597523140784E-6</v>
      </c>
      <c r="Q14">
        <f t="shared" si="5"/>
        <v>4.3713564440472395E-5</v>
      </c>
    </row>
    <row r="16" spans="3:17" x14ac:dyDescent="0.25">
      <c r="O16" t="s">
        <v>3</v>
      </c>
      <c r="P16">
        <f>SUM(P7:P14)</f>
        <v>1</v>
      </c>
      <c r="Q16">
        <f>SUM(Q7:Q14)</f>
        <v>0.8571428571428571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8FD2-BC98-4DE5-9D78-8F35D666C4C9}">
  <dimension ref="B4:H13"/>
  <sheetViews>
    <sheetView tabSelected="1" workbookViewId="0">
      <selection activeCell="H12" sqref="H12"/>
    </sheetView>
  </sheetViews>
  <sheetFormatPr baseColWidth="10" defaultRowHeight="15" x14ac:dyDescent="0.25"/>
  <sheetData>
    <row r="4" spans="2:8" x14ac:dyDescent="0.25">
      <c r="B4">
        <v>19</v>
      </c>
      <c r="C4">
        <f>AVERAGE(B4:B13)</f>
        <v>14.1</v>
      </c>
      <c r="D4">
        <f>_xlfn.STDEV.S(B4:B13)</f>
        <v>14.098463273231827</v>
      </c>
      <c r="E4">
        <f>C4-2*D4</f>
        <v>-14.096926546463655</v>
      </c>
    </row>
    <row r="5" spans="2:8" x14ac:dyDescent="0.25">
      <c r="B5">
        <v>7</v>
      </c>
      <c r="E5">
        <f>C4+2*D4</f>
        <v>42.296926546463652</v>
      </c>
    </row>
    <row r="6" spans="2:8" x14ac:dyDescent="0.25">
      <c r="B6">
        <v>26</v>
      </c>
    </row>
    <row r="7" spans="2:8" x14ac:dyDescent="0.25">
      <c r="B7">
        <v>25</v>
      </c>
    </row>
    <row r="8" spans="2:8" x14ac:dyDescent="0.25">
      <c r="B8">
        <v>-11</v>
      </c>
    </row>
    <row r="9" spans="2:8" x14ac:dyDescent="0.25">
      <c r="B9">
        <v>-8</v>
      </c>
    </row>
    <row r="10" spans="2:8" x14ac:dyDescent="0.25">
      <c r="B10">
        <v>23</v>
      </c>
    </row>
    <row r="11" spans="2:8" x14ac:dyDescent="0.25">
      <c r="B11">
        <v>30</v>
      </c>
      <c r="H11" t="s">
        <v>5</v>
      </c>
    </row>
    <row r="12" spans="2:8" x14ac:dyDescent="0.25">
      <c r="B12">
        <v>14</v>
      </c>
      <c r="F12">
        <v>9</v>
      </c>
      <c r="G12">
        <v>-2.2599999999999998</v>
      </c>
      <c r="H12">
        <f>_xlfn.T.DIST(G12,F12,1)</f>
        <v>2.5088297891071087E-2</v>
      </c>
    </row>
    <row r="13" spans="2:8" x14ac:dyDescent="0.25">
      <c r="B13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2024-06-28T10:26:36Z</dcterms:created>
  <dcterms:modified xsi:type="dcterms:W3CDTF">2024-06-28T12:07:46Z</dcterms:modified>
</cp:coreProperties>
</file>